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20115" windowHeight="9780"/>
  </bookViews>
  <sheets>
    <sheet name="Blad1" sheetId="1" r:id="rId1"/>
    <sheet name="Blad2" sheetId="2" r:id="rId2"/>
    <sheet name="Blad3" sheetId="3" r:id="rId3"/>
  </sheets>
  <calcPr calcId="125725"/>
  <fileRecoveryPr repairLoad="1"/>
</workbook>
</file>

<file path=xl/calcChain.xml><?xml version="1.0" encoding="utf-8"?>
<calcChain xmlns="http://schemas.openxmlformats.org/spreadsheetml/2006/main">
  <c r="D5" i="1"/>
  <c r="P27" s="1"/>
  <c r="P36" s="1"/>
  <c r="D3"/>
  <c r="P29" s="1"/>
  <c r="P46" s="1"/>
  <c r="P53" l="1"/>
  <c r="P44"/>
  <c r="P38"/>
  <c r="P55"/>
  <c r="J19" l="1"/>
  <c r="M19" s="1"/>
  <c r="H19"/>
  <c r="F19"/>
  <c r="D19"/>
  <c r="B19"/>
  <c r="K19" l="1"/>
  <c r="L19" s="1"/>
  <c r="B15" s="1"/>
  <c r="H8" l="1"/>
  <c r="H10"/>
  <c r="H12"/>
  <c r="H6"/>
  <c r="B16"/>
</calcChain>
</file>

<file path=xl/sharedStrings.xml><?xml version="1.0" encoding="utf-8"?>
<sst xmlns="http://schemas.openxmlformats.org/spreadsheetml/2006/main" count="51" uniqueCount="39">
  <si>
    <t>Suiker Type Correctie factor:</t>
  </si>
  <si>
    <t>Kristalsuiker = 1.00</t>
  </si>
  <si>
    <t>Brouwsuiker = 1.15</t>
  </si>
  <si>
    <t>Honing = 1.40</t>
  </si>
  <si>
    <t>Stroop = 1.80</t>
  </si>
  <si>
    <t>Glucose = 1.15</t>
  </si>
  <si>
    <t>Droog Moutextract = 1.50</t>
  </si>
  <si>
    <t>Gewenste CO2 op fles</t>
  </si>
  <si>
    <t>Liters bier</t>
  </si>
  <si>
    <t xml:space="preserve">Totaal gr. bottelsuiker </t>
  </si>
  <si>
    <t>Bottelsuiker gr/liter</t>
  </si>
  <si>
    <t>Formule</t>
  </si>
  <si>
    <t>-</t>
  </si>
  <si>
    <t>CO2 uit lagering)</t>
  </si>
  <si>
    <t>*</t>
  </si>
  <si>
    <t>((Gewenste CO2</t>
  </si>
  <si>
    <t>Suiketype)</t>
  </si>
  <si>
    <t>Totaal</t>
  </si>
  <si>
    <t>gr/liter</t>
  </si>
  <si>
    <t>aan bvb 8,5=</t>
  </si>
  <si>
    <t>gr</t>
  </si>
  <si>
    <t>L.</t>
  </si>
  <si>
    <t>Vol.</t>
  </si>
  <si>
    <t>GELE VAKJES ZELF IN TE VULLEN..!</t>
  </si>
  <si>
    <t>Aanwezig CO2 uit gisting/lagering</t>
  </si>
  <si>
    <t>Correctiefactor suiker</t>
  </si>
  <si>
    <t>Liters)</t>
  </si>
  <si>
    <t>Gr./fles</t>
  </si>
  <si>
    <t>0,33L</t>
  </si>
  <si>
    <t>0,5L</t>
  </si>
  <si>
    <t>0,75L</t>
  </si>
  <si>
    <t>0,25L</t>
  </si>
  <si>
    <t>F</t>
  </si>
  <si>
    <t>PSI</t>
  </si>
  <si>
    <t xml:space="preserve"> = </t>
  </si>
  <si>
    <t>=</t>
  </si>
  <si>
    <t xml:space="preserve">Aanw. CO2 uit tabel vaststellen: </t>
  </si>
  <si>
    <t>°C bij lagering</t>
  </si>
  <si>
    <t>Bar bij lagering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</si>
</sst>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sz val="9"/>
      <color rgb="FF000000"/>
      <name val="Verdana"/>
      <family val="2"/>
    </font>
    <font>
      <b/>
      <sz val="14"/>
      <color rgb="FFFFC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0" borderId="0" xfId="0" applyFont="1"/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0" fillId="2" borderId="1" xfId="0" applyFill="1" applyBorder="1" applyProtection="1">
      <protection locked="0"/>
    </xf>
    <xf numFmtId="0" fontId="3" fillId="0" borderId="4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0" fillId="0" borderId="6" xfId="0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center"/>
      <protection locked="0"/>
    </xf>
    <xf numFmtId="0" fontId="6" fillId="0" borderId="0" xfId="0" applyFont="1"/>
    <xf numFmtId="0" fontId="5" fillId="0" borderId="0" xfId="0" applyFont="1" applyFill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7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3" fillId="0" borderId="1" xfId="0" applyFont="1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1" fontId="4" fillId="0" borderId="12" xfId="0" applyNumberFormat="1" applyFont="1" applyBorder="1" applyAlignment="1" applyProtection="1">
      <alignment horizontal="center"/>
    </xf>
    <xf numFmtId="1" fontId="4" fillId="0" borderId="9" xfId="0" applyNumberFormat="1" applyFont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4" fillId="2" borderId="10" xfId="0" applyFont="1" applyFill="1" applyBorder="1" applyAlignment="1" applyProtection="1">
      <alignment horizontal="center"/>
      <protection locked="0"/>
    </xf>
    <xf numFmtId="2" fontId="0" fillId="0" borderId="0" xfId="0" applyNumberFormat="1"/>
    <xf numFmtId="0" fontId="0" fillId="0" borderId="0" xfId="0" applyFill="1" applyBorder="1"/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Alignment="1"/>
    <xf numFmtId="0" fontId="0" fillId="0" borderId="13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</cellXfs>
  <cellStyles count="1">
    <cellStyle name="Standaard" xfId="0" builtinId="0"/>
  </cellStyles>
  <dxfs count="0"/>
  <tableStyles count="0" defaultTableStyle="TableStyleMedium9" defaultPivotStyle="PivotStyleLight16"/>
  <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9</xdr:col>
      <xdr:colOff>485775</xdr:colOff>
      <xdr:row>55</xdr:row>
      <xdr:rowOff>161925</xdr:rowOff>
    </xdr:to>
    <xdr:pic>
      <xdr:nvPicPr>
        <xdr:cNvPr id="3" name="Afbeelding 2" descr="CO2_waarden_per_bi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9191625"/>
          <a:ext cx="7029450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</xdr:row>
      <xdr:rowOff>85725</xdr:rowOff>
    </xdr:from>
    <xdr:to>
      <xdr:col>13</xdr:col>
      <xdr:colOff>895350</xdr:colOff>
      <xdr:row>74</xdr:row>
      <xdr:rowOff>133350</xdr:rowOff>
    </xdr:to>
    <xdr:pic>
      <xdr:nvPicPr>
        <xdr:cNvPr id="4" name="Afbeelding 3" descr="CO2_waarden_per_bier_originee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3314700"/>
          <a:ext cx="10429875" cy="11096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55"/>
  <sheetViews>
    <sheetView tabSelected="1" workbookViewId="0">
      <selection activeCell="L2" sqref="L2"/>
    </sheetView>
  </sheetViews>
  <sheetFormatPr defaultRowHeight="15"/>
  <cols>
    <col min="1" max="1" width="33.5703125" customWidth="1"/>
    <col min="2" max="2" width="15.28515625" customWidth="1"/>
    <col min="3" max="3" width="4.28515625" customWidth="1"/>
    <col min="4" max="4" width="15.140625" customWidth="1"/>
    <col min="5" max="5" width="3.140625" customWidth="1"/>
    <col min="7" max="7" width="3.7109375" customWidth="1"/>
    <col min="8" max="8" width="10.28515625" customWidth="1"/>
    <col min="9" max="9" width="3.5703125" customWidth="1"/>
    <col min="11" max="11" width="6.28515625" customWidth="1"/>
    <col min="12" max="12" width="15.28515625" customWidth="1"/>
    <col min="13" max="13" width="14.5703125" customWidth="1"/>
    <col min="14" max="14" width="20.28515625" customWidth="1"/>
    <col min="15" max="15" width="2.7109375" customWidth="1"/>
  </cols>
  <sheetData>
    <row r="1" spans="1:16" ht="15.75" thickBot="1">
      <c r="B1" s="30" t="s">
        <v>36</v>
      </c>
      <c r="C1" s="31"/>
      <c r="D1" s="32"/>
      <c r="K1" s="26"/>
      <c r="L1" s="26"/>
      <c r="M1" s="26"/>
      <c r="N1" s="26"/>
      <c r="O1" s="26"/>
      <c r="P1" s="26"/>
    </row>
    <row r="2" spans="1:16" ht="15.75" thickBot="1">
      <c r="A2" s="1" t="s">
        <v>0</v>
      </c>
      <c r="B2" s="8" t="s">
        <v>37</v>
      </c>
      <c r="C2" s="17"/>
      <c r="D2" s="9" t="s">
        <v>32</v>
      </c>
      <c r="K2" s="26"/>
      <c r="L2" s="29"/>
      <c r="M2" s="29"/>
      <c r="N2" s="29"/>
      <c r="O2" s="26"/>
      <c r="P2" s="26"/>
    </row>
    <row r="3" spans="1:16" ht="15.75" thickBot="1">
      <c r="A3" s="1" t="s">
        <v>1</v>
      </c>
      <c r="B3" s="23">
        <v>9</v>
      </c>
      <c r="C3" s="18" t="s">
        <v>34</v>
      </c>
      <c r="D3" s="22">
        <f>(B3*1.8)+32</f>
        <v>48.2</v>
      </c>
      <c r="K3" s="26"/>
      <c r="L3" s="26"/>
      <c r="M3" s="26"/>
      <c r="N3" s="26"/>
      <c r="O3" s="26"/>
      <c r="P3" s="26"/>
    </row>
    <row r="4" spans="1:16" ht="15.75" thickBot="1">
      <c r="A4" s="1" t="s">
        <v>2</v>
      </c>
      <c r="B4" s="19" t="s">
        <v>38</v>
      </c>
      <c r="C4" s="18"/>
      <c r="D4" s="19" t="s">
        <v>33</v>
      </c>
      <c r="H4" s="4" t="s">
        <v>27</v>
      </c>
      <c r="K4" s="26"/>
      <c r="L4" s="27"/>
      <c r="M4" s="28"/>
      <c r="N4" s="28"/>
      <c r="O4" s="26"/>
      <c r="P4" s="26"/>
    </row>
    <row r="5" spans="1:16" ht="15.75" thickBot="1">
      <c r="A5" s="1" t="s">
        <v>3</v>
      </c>
      <c r="B5" s="24">
        <v>1.5</v>
      </c>
      <c r="C5" s="20" t="s">
        <v>35</v>
      </c>
      <c r="D5" s="21">
        <f>B5*14.5037699722</f>
        <v>21.755654958299999</v>
      </c>
      <c r="H5" s="3" t="s">
        <v>31</v>
      </c>
      <c r="K5" s="26"/>
      <c r="L5" s="26"/>
      <c r="M5" s="26"/>
      <c r="N5" s="26"/>
      <c r="O5" s="26"/>
      <c r="P5" s="26"/>
    </row>
    <row r="6" spans="1:16" ht="15.75" thickBot="1">
      <c r="A6" s="1" t="s">
        <v>4</v>
      </c>
      <c r="D6" s="11">
        <v>6.8947572900000004E-2</v>
      </c>
      <c r="H6" s="5">
        <f>B15*0.25</f>
        <v>0</v>
      </c>
    </row>
    <row r="7" spans="1:16" ht="15.75" thickBot="1">
      <c r="A7" s="1" t="s">
        <v>5</v>
      </c>
      <c r="H7" s="3" t="s">
        <v>28</v>
      </c>
    </row>
    <row r="8" spans="1:16" ht="15.75" thickBot="1">
      <c r="A8" s="1" t="s">
        <v>6</v>
      </c>
      <c r="H8" s="5">
        <f>B15*0.33</f>
        <v>0</v>
      </c>
    </row>
    <row r="9" spans="1:16" ht="19.5" thickBot="1">
      <c r="B9" s="2" t="s">
        <v>23</v>
      </c>
      <c r="H9" s="3" t="s">
        <v>29</v>
      </c>
    </row>
    <row r="10" spans="1:16" ht="15.75" thickBot="1">
      <c r="H10" s="5">
        <f>B15*0.5</f>
        <v>0</v>
      </c>
    </row>
    <row r="11" spans="1:16" ht="15.75" thickBot="1">
      <c r="A11" s="1" t="s">
        <v>7</v>
      </c>
      <c r="B11" s="7">
        <v>3</v>
      </c>
      <c r="C11" t="s">
        <v>22</v>
      </c>
      <c r="H11" s="3" t="s">
        <v>30</v>
      </c>
    </row>
    <row r="12" spans="1:16" ht="15.75" thickBot="1">
      <c r="A12" s="1" t="s">
        <v>24</v>
      </c>
      <c r="B12" s="7">
        <v>3</v>
      </c>
      <c r="C12" t="s">
        <v>22</v>
      </c>
      <c r="H12" s="6">
        <f>B15*0.75</f>
        <v>0</v>
      </c>
    </row>
    <row r="13" spans="1:16" ht="15.75" thickBot="1">
      <c r="A13" s="1" t="s">
        <v>8</v>
      </c>
      <c r="B13" s="7">
        <v>18</v>
      </c>
      <c r="C13" t="s">
        <v>21</v>
      </c>
    </row>
    <row r="14" spans="1:16" ht="15.75" thickBot="1">
      <c r="A14" s="1" t="s">
        <v>25</v>
      </c>
      <c r="B14" s="7">
        <v>1</v>
      </c>
    </row>
    <row r="15" spans="1:16">
      <c r="A15" s="1" t="s">
        <v>10</v>
      </c>
      <c r="B15" s="25">
        <f>L19</f>
        <v>0</v>
      </c>
      <c r="C15" t="s">
        <v>20</v>
      </c>
    </row>
    <row r="16" spans="1:16">
      <c r="A16" s="1" t="s">
        <v>9</v>
      </c>
      <c r="B16">
        <f>K19</f>
        <v>0</v>
      </c>
      <c r="C16" t="s">
        <v>20</v>
      </c>
    </row>
    <row r="18" spans="1:16">
      <c r="A18" s="11"/>
      <c r="B18" s="11" t="s">
        <v>15</v>
      </c>
      <c r="C18" s="12" t="s">
        <v>12</v>
      </c>
      <c r="D18" s="11" t="s">
        <v>13</v>
      </c>
      <c r="E18" s="12" t="s">
        <v>14</v>
      </c>
      <c r="F18" s="13">
        <v>2</v>
      </c>
      <c r="G18" s="12" t="s">
        <v>14</v>
      </c>
      <c r="H18" s="12" t="s">
        <v>16</v>
      </c>
      <c r="I18" s="12" t="s">
        <v>14</v>
      </c>
      <c r="J18" s="12" t="s">
        <v>26</v>
      </c>
      <c r="K18" s="12" t="s">
        <v>17</v>
      </c>
      <c r="L18" s="12" t="s">
        <v>18</v>
      </c>
      <c r="M18" s="12" t="s">
        <v>19</v>
      </c>
    </row>
    <row r="19" spans="1:16">
      <c r="A19" s="14" t="s">
        <v>11</v>
      </c>
      <c r="B19" s="12">
        <f>B11</f>
        <v>3</v>
      </c>
      <c r="C19" s="12"/>
      <c r="D19" s="12">
        <f>B12</f>
        <v>3</v>
      </c>
      <c r="E19" s="12"/>
      <c r="F19" s="12">
        <f>F18</f>
        <v>2</v>
      </c>
      <c r="G19" s="12"/>
      <c r="H19" s="15">
        <f>B14</f>
        <v>1</v>
      </c>
      <c r="I19" s="12"/>
      <c r="J19" s="15">
        <f>B13</f>
        <v>18</v>
      </c>
      <c r="K19" s="12">
        <f>((B19-D19)*F18*H19)*J19</f>
        <v>0</v>
      </c>
      <c r="L19" s="12">
        <f>K19/J19</f>
        <v>0</v>
      </c>
      <c r="M19" s="12">
        <f>J19*8.5</f>
        <v>153</v>
      </c>
    </row>
    <row r="26" spans="1:16">
      <c r="P26" s="10" t="s">
        <v>33</v>
      </c>
    </row>
    <row r="27" spans="1:16">
      <c r="P27" s="16">
        <f>D5</f>
        <v>21.755654958299999</v>
      </c>
    </row>
    <row r="28" spans="1:16">
      <c r="P28" s="10" t="s">
        <v>32</v>
      </c>
    </row>
    <row r="29" spans="1:16">
      <c r="P29" s="16">
        <f>D3</f>
        <v>48.2</v>
      </c>
    </row>
    <row r="35" spans="16:16">
      <c r="P35" s="10" t="s">
        <v>33</v>
      </c>
    </row>
    <row r="36" spans="16:16">
      <c r="P36" s="16">
        <f>P27</f>
        <v>21.755654958299999</v>
      </c>
    </row>
    <row r="37" spans="16:16">
      <c r="P37" s="10" t="s">
        <v>32</v>
      </c>
    </row>
    <row r="38" spans="16:16">
      <c r="P38" s="16">
        <f>P29</f>
        <v>48.2</v>
      </c>
    </row>
    <row r="43" spans="16:16">
      <c r="P43" s="10" t="s">
        <v>33</v>
      </c>
    </row>
    <row r="44" spans="16:16">
      <c r="P44" s="16">
        <f>P27</f>
        <v>21.755654958299999</v>
      </c>
    </row>
    <row r="45" spans="16:16">
      <c r="P45" s="10" t="s">
        <v>32</v>
      </c>
    </row>
    <row r="46" spans="16:16">
      <c r="P46" s="16">
        <f>P29</f>
        <v>48.2</v>
      </c>
    </row>
    <row r="52" spans="16:16">
      <c r="P52" s="10" t="s">
        <v>33</v>
      </c>
    </row>
    <row r="53" spans="16:16">
      <c r="P53" s="16">
        <f>P27</f>
        <v>21.755654958299999</v>
      </c>
    </row>
    <row r="54" spans="16:16">
      <c r="P54" s="10" t="s">
        <v>32</v>
      </c>
    </row>
    <row r="55" spans="16:16">
      <c r="P55" s="16">
        <f>P29</f>
        <v>48.2</v>
      </c>
    </row>
  </sheetData>
  <sheetProtection sheet="1" objects="1" scenarios="1"/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</dc:creator>
  <cp:lastModifiedBy>Herman</cp:lastModifiedBy>
  <dcterms:created xsi:type="dcterms:W3CDTF">2018-02-02T12:24:21Z</dcterms:created>
  <dcterms:modified xsi:type="dcterms:W3CDTF">2019-07-05T07:35:05Z</dcterms:modified>
</cp:coreProperties>
</file>